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1135.2024 - PJ - PENHA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0" l="1"/>
  <c r="I25" i="30"/>
  <c r="E25" i="30"/>
  <c r="E24" i="30"/>
  <c r="A40" i="30" l="1"/>
  <c r="C40" i="30"/>
  <c r="C39" i="30"/>
  <c r="C38" i="30"/>
  <c r="C37" i="30"/>
  <c r="G4" i="30" l="1"/>
  <c r="I4" i="30" s="1"/>
  <c r="G11" i="30"/>
  <c r="C29" i="30"/>
  <c r="C32" i="30" l="1"/>
  <c r="C41" i="30" l="1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A38" i="30"/>
  <c r="A39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I11" i="30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J37" i="30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I22" i="30" l="1"/>
  <c r="J55" i="30" s="1"/>
  <c r="I5" i="30" l="1"/>
  <c r="I6" i="30"/>
  <c r="J39" i="30" s="1"/>
  <c r="I21" i="30"/>
  <c r="J54" i="30" s="1"/>
  <c r="J38" i="30" l="1"/>
  <c r="J57" i="30" s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29" i="30" s="1"/>
  <c r="B30" i="30" l="1"/>
  <c r="F59" i="30"/>
  <c r="F60" i="30"/>
  <c r="B31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<sst xmlns="http://schemas.openxmlformats.org/spreadsheetml/2006/main" count="1527" uniqueCount="285">
  <si>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</si>
  <si>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</si>
  <si>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</si>
  <si>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</si>
  <si>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</si>
  <si>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</si>
  <si>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</si>
  <si>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</si>
  <si>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</si>
  <si>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</si>
  <si>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</si>
  <si>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</si>
  <si>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</si>
  <si>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</si>
  <si>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</si>
  <si>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</si>
  <si>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</si>
  <si>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</si>
  <si>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</si>
  <si>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</si>
  <si>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</si>
  <si>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</si>
  <si>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</si>
  <si>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</si>
  <si>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</si>
  <si>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</si>
  <si>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</si>
  <si>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</si>
  <si>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</si>
  <si>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</si>
  <si>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</si>
  <si>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</si>
  <si>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</si>
  <si>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</si>
  <si>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</si>
  <si>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</si>
  <si>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</si>
  <si>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</si>
  <si>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</si>
  <si>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</si>
  <si>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</si>
  <si>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</si>
  <si>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</si>
  <si>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</si>
  <si>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</si>
  <si>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</si>
  <si>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</si>
  <si>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</si>
  <si>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</si>
  <si>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</si>
  <si>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</si>
  <si>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</si>
  <si>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</si>
  <si>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</si>
  <si>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</si>
  <si>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</si>
  <si>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</si>
  <si>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</si>
  <si>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</si>
  <si>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</si>
  <si>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</si>
  <si>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</si>
  <si>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</si>
  <si>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</si>
  <si>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</si>
  <si>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</si>
  <si>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</si>
  <si>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</si>
  <si>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</si>
  <si>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</si>
  <si>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</si>
  <si>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</si>
  <si>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</si>
  <si>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</si>
  <si>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</si>
  <si>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</si>
  <si>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</si>
  <si>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</si>
  <si>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</si>
  <si>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</si>
  <si>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</si>
  <si>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</si>
  <si>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</si>
  <si>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</si>
  <si>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</si>
  <si>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</si>
  <si>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</si>
  <si>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</si>
  <si>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</si>
  <si>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</si>
  <si>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</si>
  <si>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</si>
  <si>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</si>
  <si>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</si>
  <si>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</si>
  <si>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</si>
  <si>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</si>
  <si>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</si>
  <si>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</si>
  <si>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</si>
  <si>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</si>
  <si>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</si>
  <si>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</si>
  <si>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</si>
  <si>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</si>
  <si>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</si>
  <si>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</si>
  <si>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</si>
  <si>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</si>
  <si>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</si>
  <si>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</si>
  <si>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</si>
  <si>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</si>
  <si>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</si>
  <si>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</si>
  <si>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</si>
  <si>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</si>
  <si>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</si>
  <si>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</si>
  <si>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</si>
  <si>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</si>
  <si>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</si>
  <si>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</si>
  <si>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</si>
  <si>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</si>
  <si>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</si>
  <si>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</si>
  <si>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</si>
  <si>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</si>
  <si>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</si>
  <si>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</si>
  <si>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</si>
  <si>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</si>
  <si>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</si>
  <si>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</si>
  <si>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</si>
  <si>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</si>
  <si>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</si>
  <si>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</si>
  <si>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</si>
  <si>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</si>
  <si>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</si>
  <si>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</si>
  <si>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</si>
  <si>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</si>
  <si>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</si>
  <si>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</si>
  <si>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</si>
  <si>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</si>
  <si>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</si>
  <si>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</si>
  <si>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</si>
  <si>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</si>
  <si>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</si>
  <si>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</si>
  <si>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</si>
  <si>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</si>
  <si>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</si>
  <si>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</si>
  <si>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</si>
  <si>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</si>
  <si>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</si>
  <si>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</si>
  <si>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</si>
  <si>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</si>
  <si>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</si>
  <si>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</si>
  <si>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</si>
  <si>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</si>
  <si>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</si>
  <si>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</si>
  <si>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</si>
  <si>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</si>
  <si>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</si>
  <si>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</si>
  <si>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</si>
  <si>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</si>
  <si>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</si>
  <si>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</si>
  <si>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</si>
  <si>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</si>
  <si>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</si>
  <si>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</si>
  <si>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</si>
  <si>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</si>
  <si>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</si>
  <si>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</si>
  <si>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</si>
  <si>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</si>
  <si>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</si>
  <si>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</si>
  <si>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</si>
  <si>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</si>
  <si>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</si>
  <si>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</si>
  <si>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</si>
  <si>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</si>
  <si>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</si>
  <si>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</si>
  <si>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</si>
  <si>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</si>
  <si>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</si>
  <si>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</si>
  <si>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</si>
  <si>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</si>
  <si>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</si>
  <si>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</si>
  <si>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</si>
  <si>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</si>
  <si>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</si>
  <si>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</si>
  <si>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</si>
  <si>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</si>
  <si>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</si>
  <si>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</si>
  <si>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</si>
  <si>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</si>
  <si>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</si>
  <si>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</si>
  <si>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</si>
  <si>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</si>
  <si>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</si>
  <si>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</si>
  <si>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</si>
  <si>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</si>
  <si>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</si>
  <si>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</si>
  <si>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</si>
  <si>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</si>
  <si>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</si>
  <si>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</si>
  <si>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</si>
  <si>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</si>
  <si>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</si>
  <si>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</si>
  <si>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</si>
  <si>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</si>
  <si>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</si>
  <si>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</si>
  <si>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</si>
  <si>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</si>
  <si>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</si>
  <si>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</si>
  <si>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</si>
  <si>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</si>
  <si>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</si>
  <si>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</si>
  <si>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</si>
  <si>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</si>
  <si>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</si>
  <si>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</si>
  <si>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</si>
  <si>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</si>
  <si>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</si>
  <si>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</si>
  <si>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</si>
  <si>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</si>
  <si>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</si>
  <si>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</si>
  <si>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</si>
  <si>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</si>
  <si>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</si>
  <si>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</si>
  <si>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</si>
  <si>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</si>
  <si>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</si>
  <si>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</si>
  <si>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</si>
  <si>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</si>
  <si>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</si>
  <si>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</si>
  <si>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</si>
  <si>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</si>
  <si>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</si>
  <si>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</si>
  <si>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</si>
  <si>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</si>
  <si>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</si>
  <si>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</si>
  <si>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ANESTESIA PRECEPTORIA</t>
  </si>
  <si>
    <t xml:space="preserve">LOTE 6 - RADIOLOGIA </t>
  </si>
  <si>
    <t>MÉDICO RADIOLOGIA TOMOGRAFIA</t>
  </si>
  <si>
    <t>MÉDICO RADIOLOGIA ULTRASSONOGRAFIA</t>
  </si>
  <si>
    <t>MÉDICO ECOCARDIODOPPLER</t>
  </si>
  <si>
    <t>MÉDICO COORDENAÇÃO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</si>
</sst>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1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59" fillId="0" borderId="24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59" fillId="9" borderId="50" xfId="0" applyFont="1" applyFill="1" applyBorder="1" applyAlignment="1">
      <alignment horizontal="center" vertical="center"/>
    </xf>
    <xf numFmtId="0" fontId="59" fillId="9" borderId="51" xfId="0" applyFont="1" applyFill="1" applyBorder="1" applyAlignment="1">
      <alignment horizontal="center" vertical="center"/>
    </xf>
    <xf numFmtId="0" fontId="59" fillId="9" borderId="40" xfId="0" applyFont="1" applyFill="1" applyBorder="1" applyAlignment="1">
      <alignment horizontal="center" vertical="center"/>
    </xf>
    <xf numFmtId="0" fontId="59" fillId="0" borderId="3" xfId="1" applyNumberFormat="1" applyFont="1" applyFill="1" applyBorder="1" applyAlignment="1" applyProtection="1">
      <alignment horizontal="center" vertical="center" wrapText="1"/>
    </xf>
    <xf numFmtId="0" fontId="59" fillId="0" borderId="4" xfId="1" applyNumberFormat="1" applyFont="1" applyFill="1" applyBorder="1" applyAlignment="1" applyProtection="1">
      <alignment horizontal="center" vertical="center" wrapText="1"/>
    </xf>
    <xf numFmtId="164" fontId="59" fillId="0" borderId="3" xfId="1" applyFont="1" applyFill="1" applyBorder="1" applyAlignment="1" applyProtection="1">
      <alignment horizontal="center" vertical="center" wrapText="1"/>
    </xf>
    <xf numFmtId="164" fontId="59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59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view="pageBreakPreview" zoomScaleNormal="120" zoomScaleSheetLayoutView="100" workbookViewId="0">
      <selection activeCell="F62" sqref="F6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8.75" customHeight="1" x14ac:dyDescent="0.2">
      <c r="A1" s="754" t="s">
        <v>280</v>
      </c>
      <c r="B1" s="755"/>
      <c r="C1" s="755"/>
      <c r="D1" s="755"/>
      <c r="E1" s="755"/>
      <c r="F1" s="755"/>
      <c r="G1" s="755"/>
      <c r="H1" s="755"/>
      <c r="I1" s="755"/>
      <c r="J1" s="756"/>
    </row>
    <row r="2" spans="1:10" ht="12.75" x14ac:dyDescent="0.2">
      <c r="A2" s="766" t="s">
        <v>255</v>
      </c>
      <c r="B2" s="767"/>
      <c r="C2" s="767"/>
      <c r="D2" s="767"/>
      <c r="E2" s="767"/>
      <c r="F2" s="767"/>
      <c r="G2" s="767"/>
      <c r="H2" s="767"/>
      <c r="I2" s="767"/>
      <c r="J2" s="768"/>
    </row>
    <row r="3" spans="1:10" ht="15" customHeight="1" x14ac:dyDescent="0.2">
      <c r="A3" s="748" t="s">
        <v>28</v>
      </c>
      <c r="B3" s="749"/>
      <c r="C3" s="749"/>
      <c r="D3" s="749"/>
      <c r="E3" s="759" t="s">
        <v>29</v>
      </c>
      <c r="F3" s="763"/>
      <c r="G3" s="757" t="s">
        <v>263</v>
      </c>
      <c r="H3" s="758"/>
      <c r="I3" s="759" t="s">
        <v>264</v>
      </c>
      <c r="J3" s="760"/>
    </row>
    <row r="4" spans="1:10" ht="15" customHeight="1" x14ac:dyDescent="0.2">
      <c r="A4" s="750" t="s">
        <v>281</v>
      </c>
      <c r="B4" s="751"/>
      <c r="C4" s="751"/>
      <c r="D4" s="751"/>
      <c r="E4" s="713">
        <v>731</v>
      </c>
      <c r="F4" s="714"/>
      <c r="G4" s="674">
        <f>ROUND(H4,2)</f>
        <v>0</v>
      </c>
      <c r="H4" s="673">
        <v>0</v>
      </c>
      <c r="I4" s="752">
        <f>E4*G4</f>
        <v>0</v>
      </c>
      <c r="J4" s="753"/>
    </row>
    <row r="5" spans="1:10" ht="15" customHeight="1" x14ac:dyDescent="0.2">
      <c r="A5" s="750" t="s">
        <v>282</v>
      </c>
      <c r="B5" s="751"/>
      <c r="C5" s="751"/>
      <c r="D5" s="751"/>
      <c r="E5" s="713">
        <v>365</v>
      </c>
      <c r="F5" s="714"/>
      <c r="G5" s="674">
        <f t="shared" ref="G5:G23" si="0">ROUND(H5,2)</f>
        <v>0</v>
      </c>
      <c r="H5" s="673">
        <v>0</v>
      </c>
      <c r="I5" s="752">
        <f>E5*G5</f>
        <v>0</v>
      </c>
      <c r="J5" s="753"/>
    </row>
    <row r="6" spans="1:10" ht="15" customHeight="1" x14ac:dyDescent="0.2">
      <c r="A6" s="750" t="s">
        <v>283</v>
      </c>
      <c r="B6" s="751"/>
      <c r="C6" s="751"/>
      <c r="D6" s="751"/>
      <c r="E6" s="713">
        <v>365</v>
      </c>
      <c r="F6" s="714"/>
      <c r="G6" s="674">
        <f t="shared" si="0"/>
        <v>0</v>
      </c>
      <c r="H6" s="673">
        <v>0</v>
      </c>
      <c r="I6" s="752">
        <f>E6*G6</f>
        <v>0</v>
      </c>
      <c r="J6" s="753"/>
    </row>
    <row r="7" spans="1:10" ht="15" customHeight="1" x14ac:dyDescent="0.2">
      <c r="A7" s="750" t="s">
        <v>284</v>
      </c>
      <c r="B7" s="751"/>
      <c r="C7" s="751"/>
      <c r="D7" s="751"/>
      <c r="E7" s="713">
        <v>129</v>
      </c>
      <c r="F7" s="714"/>
      <c r="G7" s="674">
        <f t="shared" si="0"/>
        <v>0</v>
      </c>
      <c r="H7" s="673">
        <v>0</v>
      </c>
      <c r="I7" s="752">
        <f t="shared" ref="I7:I20" si="1">E7*G7</f>
        <v>0</v>
      </c>
      <c r="J7" s="753"/>
    </row>
    <row r="8" spans="1:10" ht="15" hidden="1" customHeight="1" x14ac:dyDescent="0.2">
      <c r="A8" s="750" t="s">
        <v>279</v>
      </c>
      <c r="B8" s="751"/>
      <c r="C8" s="751"/>
      <c r="D8" s="751"/>
      <c r="E8" s="713">
        <v>52</v>
      </c>
      <c r="F8" s="714"/>
      <c r="G8" s="674">
        <f t="shared" si="0"/>
        <v>0</v>
      </c>
      <c r="H8" s="673">
        <v>0</v>
      </c>
      <c r="I8" s="752">
        <f t="shared" si="1"/>
        <v>0</v>
      </c>
      <c r="J8" s="753"/>
    </row>
    <row r="9" spans="1:10" ht="15" hidden="1" customHeight="1" x14ac:dyDescent="0.2">
      <c r="A9" s="750"/>
      <c r="B9" s="751"/>
      <c r="C9" s="751"/>
      <c r="D9" s="751"/>
      <c r="E9" s="713">
        <v>52</v>
      </c>
      <c r="F9" s="714"/>
      <c r="G9" s="674">
        <f t="shared" si="0"/>
        <v>0</v>
      </c>
      <c r="H9" s="673">
        <v>0</v>
      </c>
      <c r="I9" s="752">
        <f t="shared" si="1"/>
        <v>0</v>
      </c>
      <c r="J9" s="753"/>
    </row>
    <row r="10" spans="1:10" ht="15" hidden="1" customHeight="1" x14ac:dyDescent="0.2">
      <c r="A10" s="750"/>
      <c r="B10" s="751"/>
      <c r="C10" s="751"/>
      <c r="D10" s="751"/>
      <c r="E10" s="713">
        <v>103</v>
      </c>
      <c r="F10" s="714"/>
      <c r="G10" s="674">
        <f t="shared" si="0"/>
        <v>0</v>
      </c>
      <c r="H10" s="673">
        <v>0</v>
      </c>
      <c r="I10" s="752">
        <f t="shared" si="1"/>
        <v>0</v>
      </c>
      <c r="J10" s="753"/>
    </row>
    <row r="11" spans="1:10" ht="15" hidden="1" customHeight="1" x14ac:dyDescent="0.2">
      <c r="A11" s="750"/>
      <c r="B11" s="751"/>
      <c r="C11" s="751"/>
      <c r="D11" s="751"/>
      <c r="E11" s="713">
        <v>77</v>
      </c>
      <c r="F11" s="714"/>
      <c r="G11" s="674">
        <f>ROUND(H11,2)</f>
        <v>0</v>
      </c>
      <c r="H11" s="673">
        <v>0</v>
      </c>
      <c r="I11" s="752">
        <f t="shared" si="1"/>
        <v>0</v>
      </c>
      <c r="J11" s="753"/>
    </row>
    <row r="12" spans="1:10" ht="15" hidden="1" customHeight="1" x14ac:dyDescent="0.2">
      <c r="A12" s="750"/>
      <c r="B12" s="751"/>
      <c r="C12" s="751"/>
      <c r="D12" s="751"/>
      <c r="E12" s="713">
        <v>77</v>
      </c>
      <c r="F12" s="714"/>
      <c r="G12" s="674">
        <f t="shared" si="0"/>
        <v>0</v>
      </c>
      <c r="H12" s="673">
        <v>0</v>
      </c>
      <c r="I12" s="752">
        <f t="shared" si="1"/>
        <v>0</v>
      </c>
      <c r="J12" s="753"/>
    </row>
    <row r="13" spans="1:10" ht="15" hidden="1" customHeight="1" x14ac:dyDescent="0.2">
      <c r="A13" s="750"/>
      <c r="B13" s="751"/>
      <c r="C13" s="751"/>
      <c r="D13" s="751"/>
      <c r="E13" s="713">
        <v>77</v>
      </c>
      <c r="F13" s="714"/>
      <c r="G13" s="674">
        <f t="shared" si="0"/>
        <v>0</v>
      </c>
      <c r="H13" s="673">
        <v>0</v>
      </c>
      <c r="I13" s="752">
        <f t="shared" si="1"/>
        <v>0</v>
      </c>
      <c r="J13" s="753"/>
    </row>
    <row r="14" spans="1:10" ht="15" hidden="1" customHeight="1" x14ac:dyDescent="0.2">
      <c r="A14" s="750"/>
      <c r="B14" s="751"/>
      <c r="C14" s="751"/>
      <c r="D14" s="751"/>
      <c r="E14" s="713">
        <v>0</v>
      </c>
      <c r="F14" s="714"/>
      <c r="G14" s="674">
        <f t="shared" si="0"/>
        <v>0</v>
      </c>
      <c r="H14" s="673">
        <v>0</v>
      </c>
      <c r="I14" s="752">
        <f t="shared" si="1"/>
        <v>0</v>
      </c>
      <c r="J14" s="753"/>
    </row>
    <row r="15" spans="1:10" ht="15" hidden="1" customHeight="1" x14ac:dyDescent="0.2">
      <c r="A15" s="750"/>
      <c r="B15" s="751"/>
      <c r="C15" s="751"/>
      <c r="D15" s="751"/>
      <c r="E15" s="713">
        <v>0</v>
      </c>
      <c r="F15" s="714"/>
      <c r="G15" s="674">
        <f t="shared" si="0"/>
        <v>0</v>
      </c>
      <c r="H15" s="673">
        <v>0</v>
      </c>
      <c r="I15" s="752">
        <f t="shared" si="1"/>
        <v>0</v>
      </c>
      <c r="J15" s="753"/>
    </row>
    <row r="16" spans="1:10" ht="15" hidden="1" customHeight="1" x14ac:dyDescent="0.2">
      <c r="A16" s="750"/>
      <c r="B16" s="751"/>
      <c r="C16" s="751"/>
      <c r="D16" s="751"/>
      <c r="E16" s="713">
        <v>0</v>
      </c>
      <c r="F16" s="714"/>
      <c r="G16" s="674">
        <f t="shared" si="0"/>
        <v>0</v>
      </c>
      <c r="H16" s="673">
        <v>0</v>
      </c>
      <c r="I16" s="752">
        <f t="shared" si="1"/>
        <v>0</v>
      </c>
      <c r="J16" s="753"/>
    </row>
    <row r="17" spans="1:10" ht="15" hidden="1" customHeight="1" x14ac:dyDescent="0.2">
      <c r="A17" s="750"/>
      <c r="B17" s="751"/>
      <c r="C17" s="751"/>
      <c r="D17" s="751"/>
      <c r="E17" s="713">
        <v>0</v>
      </c>
      <c r="F17" s="714"/>
      <c r="G17" s="674">
        <f t="shared" si="0"/>
        <v>0</v>
      </c>
      <c r="H17" s="673">
        <v>0</v>
      </c>
      <c r="I17" s="752">
        <f t="shared" si="1"/>
        <v>0</v>
      </c>
      <c r="J17" s="753"/>
    </row>
    <row r="18" spans="1:10" ht="15" hidden="1" customHeight="1" x14ac:dyDescent="0.2">
      <c r="A18" s="750"/>
      <c r="B18" s="751"/>
      <c r="C18" s="751"/>
      <c r="D18" s="751"/>
      <c r="E18" s="713">
        <v>0</v>
      </c>
      <c r="F18" s="714"/>
      <c r="G18" s="674">
        <f t="shared" si="0"/>
        <v>0</v>
      </c>
      <c r="H18" s="673">
        <v>0</v>
      </c>
      <c r="I18" s="752">
        <f t="shared" si="1"/>
        <v>0</v>
      </c>
      <c r="J18" s="753"/>
    </row>
    <row r="19" spans="1:10" ht="15" hidden="1" customHeight="1" x14ac:dyDescent="0.2">
      <c r="A19" s="750"/>
      <c r="B19" s="751"/>
      <c r="C19" s="751"/>
      <c r="D19" s="751"/>
      <c r="E19" s="713">
        <v>0</v>
      </c>
      <c r="F19" s="714"/>
      <c r="G19" s="674">
        <f t="shared" si="0"/>
        <v>0</v>
      </c>
      <c r="H19" s="673">
        <v>0</v>
      </c>
      <c r="I19" s="752">
        <f t="shared" si="1"/>
        <v>0</v>
      </c>
      <c r="J19" s="753"/>
    </row>
    <row r="20" spans="1:10" ht="15" hidden="1" customHeight="1" x14ac:dyDescent="0.2">
      <c r="A20" s="750"/>
      <c r="B20" s="751"/>
      <c r="C20" s="751"/>
      <c r="D20" s="751"/>
      <c r="E20" s="713">
        <v>0</v>
      </c>
      <c r="F20" s="714"/>
      <c r="G20" s="674">
        <f t="shared" si="0"/>
        <v>0</v>
      </c>
      <c r="H20" s="673">
        <v>0</v>
      </c>
      <c r="I20" s="752">
        <f t="shared" si="1"/>
        <v>0</v>
      </c>
      <c r="J20" s="753"/>
    </row>
    <row r="21" spans="1:10" ht="15" hidden="1" customHeight="1" x14ac:dyDescent="0.2">
      <c r="A21" s="750"/>
      <c r="B21" s="751"/>
      <c r="C21" s="751"/>
      <c r="D21" s="751"/>
      <c r="E21" s="713">
        <v>0</v>
      </c>
      <c r="F21" s="714"/>
      <c r="G21" s="674">
        <f t="shared" si="0"/>
        <v>0</v>
      </c>
      <c r="H21" s="673">
        <v>0</v>
      </c>
      <c r="I21" s="752">
        <f>E21*G21</f>
        <v>0</v>
      </c>
      <c r="J21" s="753"/>
    </row>
    <row r="22" spans="1:10" ht="15" hidden="1" customHeight="1" x14ac:dyDescent="0.2">
      <c r="A22" s="750"/>
      <c r="B22" s="751"/>
      <c r="C22" s="751"/>
      <c r="D22" s="751"/>
      <c r="E22" s="713">
        <v>0</v>
      </c>
      <c r="F22" s="714"/>
      <c r="G22" s="674">
        <f t="shared" si="0"/>
        <v>0</v>
      </c>
      <c r="H22" s="673">
        <v>0</v>
      </c>
      <c r="I22" s="752">
        <f>E22*G22</f>
        <v>0</v>
      </c>
      <c r="J22" s="753"/>
    </row>
    <row r="23" spans="1:10" ht="15" hidden="1" customHeight="1" x14ac:dyDescent="0.2">
      <c r="A23" s="750"/>
      <c r="B23" s="751"/>
      <c r="C23" s="751"/>
      <c r="D23" s="751"/>
      <c r="E23" s="713">
        <v>0</v>
      </c>
      <c r="F23" s="714"/>
      <c r="G23" s="674">
        <f t="shared" si="0"/>
        <v>0</v>
      </c>
      <c r="H23" s="673">
        <v>0</v>
      </c>
      <c r="I23" s="752">
        <f>E23*G23</f>
        <v>0</v>
      </c>
      <c r="J23" s="753"/>
    </row>
    <row r="24" spans="1:10" ht="15" customHeight="1" x14ac:dyDescent="0.2">
      <c r="A24" s="761" t="s">
        <v>256</v>
      </c>
      <c r="B24" s="762"/>
      <c r="C24" s="762"/>
      <c r="D24" s="762"/>
      <c r="E24" s="764">
        <f>SUM(E4:F17)</f>
        <v>2028</v>
      </c>
      <c r="F24" s="765"/>
      <c r="G24" s="675"/>
      <c r="H24" s="725" t="s">
        <v>275</v>
      </c>
      <c r="I24" s="769">
        <f>SUM(I4:J22)</f>
        <v>0</v>
      </c>
      <c r="J24" s="770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24336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50" t="s">
        <v>28</v>
      </c>
      <c r="B36" s="751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RADIOLOGIA TOMOGRAFIA</v>
      </c>
      <c r="B37" s="712"/>
      <c r="C37" s="676">
        <f>E4</f>
        <v>731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RADIOLOGIA ULTRASSONOGRAFIA</v>
      </c>
      <c r="B38" s="712"/>
      <c r="C38" s="676">
        <f>E5</f>
        <v>365</v>
      </c>
      <c r="D38" s="642">
        <f t="shared" ref="D38:D56" si="4">IFERROR(I38-H38-G38,"0")</f>
        <v>0</v>
      </c>
      <c r="E38" s="677">
        <f t="shared" ref="E38:E56" si="5">C38*D38</f>
        <v>0</v>
      </c>
      <c r="F38" s="680" t="str">
        <f t="shared" ref="F38:F56" si="6">IFERROR(J38/$J$57,"0")</f>
        <v>0</v>
      </c>
      <c r="G38" s="642">
        <f t="shared" ref="G38:G56" si="7">IFERROR(($C$32*F38)/C38,"0")</f>
        <v>0</v>
      </c>
      <c r="H38" s="642">
        <f t="shared" ref="H38:H56" si="8">IFERROR(($H$32*F38)/C38,"0")</f>
        <v>0</v>
      </c>
      <c r="I38" s="643">
        <f t="shared" ref="I38:I56" si="9">G5</f>
        <v>0</v>
      </c>
      <c r="J38" s="678">
        <f t="shared" ref="J38:J56" si="10">I5</f>
        <v>0</v>
      </c>
    </row>
    <row r="39" spans="1:10" ht="12.75" x14ac:dyDescent="0.2">
      <c r="A39" s="711" t="str">
        <f t="shared" si="3"/>
        <v>MÉDICO ECOCARDIODOPPLER</v>
      </c>
      <c r="B39" s="712"/>
      <c r="C39" s="676">
        <f>E6</f>
        <v>365</v>
      </c>
      <c r="D39" s="642">
        <f t="shared" si="4"/>
        <v>0</v>
      </c>
      <c r="E39" s="677">
        <f t="shared" si="5"/>
        <v>0</v>
      </c>
      <c r="F39" s="680" t="str">
        <f t="shared" si="6"/>
        <v>0</v>
      </c>
      <c r="G39" s="642">
        <f t="shared" si="7"/>
        <v>0</v>
      </c>
      <c r="H39" s="642">
        <f t="shared" si="8"/>
        <v>0</v>
      </c>
      <c r="I39" s="643">
        <f t="shared" si="9"/>
        <v>0</v>
      </c>
      <c r="J39" s="678">
        <f t="shared" si="10"/>
        <v>0</v>
      </c>
    </row>
    <row r="40" spans="1:10" ht="24.75" customHeight="1" thickBot="1" x14ac:dyDescent="0.25">
      <c r="A40" s="711" t="str">
        <f>A7</f>
        <v>MÉDICO COORDENAÇÃO RADIOLOGIA</v>
      </c>
      <c r="B40" s="712"/>
      <c r="C40" s="676">
        <f>E7</f>
        <v>129</v>
      </c>
      <c r="D40" s="642">
        <f t="shared" si="4"/>
        <v>0</v>
      </c>
      <c r="E40" s="677">
        <f t="shared" si="5"/>
        <v>0</v>
      </c>
      <c r="F40" s="680" t="str">
        <f t="shared" si="6"/>
        <v>0</v>
      </c>
      <c r="G40" s="642">
        <f t="shared" si="7"/>
        <v>0</v>
      </c>
      <c r="H40" s="642">
        <f t="shared" si="8"/>
        <v>0</v>
      </c>
      <c r="I40" s="643">
        <f t="shared" si="9"/>
        <v>0</v>
      </c>
      <c r="J40" s="678">
        <f t="shared" si="10"/>
        <v>0</v>
      </c>
    </row>
    <row r="41" spans="1:10" ht="13.5" hidden="1" thickBot="1" x14ac:dyDescent="0.25">
      <c r="A41" s="711" t="str">
        <f t="shared" si="3"/>
        <v>MÉDICO ANESTESIA PRECEPTORIA</v>
      </c>
      <c r="B41" s="712"/>
      <c r="C41" s="676">
        <f t="shared" ref="C41:C56" si="11">E8</f>
        <v>52</v>
      </c>
      <c r="D41" s="642">
        <f t="shared" si="4"/>
        <v>0</v>
      </c>
      <c r="E41" s="677">
        <f t="shared" si="5"/>
        <v>0</v>
      </c>
      <c r="F41" s="680" t="str">
        <f t="shared" si="6"/>
        <v>0</v>
      </c>
      <c r="G41" s="642">
        <f t="shared" si="7"/>
        <v>0</v>
      </c>
      <c r="H41" s="642">
        <f t="shared" si="8"/>
        <v>0</v>
      </c>
      <c r="I41" s="643">
        <f t="shared" si="9"/>
        <v>0</v>
      </c>
      <c r="J41" s="678">
        <f t="shared" si="10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11"/>
        <v>52</v>
      </c>
      <c r="D42" s="642">
        <f t="shared" si="4"/>
        <v>0</v>
      </c>
      <c r="E42" s="677">
        <f t="shared" si="5"/>
        <v>0</v>
      </c>
      <c r="F42" s="680" t="str">
        <f t="shared" si="6"/>
        <v>0</v>
      </c>
      <c r="G42" s="642">
        <f t="shared" si="7"/>
        <v>0</v>
      </c>
      <c r="H42" s="642">
        <f t="shared" si="8"/>
        <v>0</v>
      </c>
      <c r="I42" s="643">
        <f t="shared" si="9"/>
        <v>0</v>
      </c>
      <c r="J42" s="678">
        <f t="shared" si="10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11"/>
        <v>103</v>
      </c>
      <c r="D43" s="642">
        <f t="shared" si="4"/>
        <v>0</v>
      </c>
      <c r="E43" s="677">
        <f t="shared" si="5"/>
        <v>0</v>
      </c>
      <c r="F43" s="680" t="str">
        <f t="shared" si="6"/>
        <v>0</v>
      </c>
      <c r="G43" s="642">
        <f t="shared" si="7"/>
        <v>0</v>
      </c>
      <c r="H43" s="642">
        <f t="shared" si="8"/>
        <v>0</v>
      </c>
      <c r="I43" s="643">
        <f t="shared" si="9"/>
        <v>0</v>
      </c>
      <c r="J43" s="678">
        <f t="shared" si="10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11"/>
        <v>77</v>
      </c>
      <c r="D44" s="642">
        <f t="shared" si="4"/>
        <v>0</v>
      </c>
      <c r="E44" s="677">
        <f t="shared" si="5"/>
        <v>0</v>
      </c>
      <c r="F44" s="680" t="str">
        <f t="shared" si="6"/>
        <v>0</v>
      </c>
      <c r="G44" s="642">
        <f t="shared" si="7"/>
        <v>0</v>
      </c>
      <c r="H44" s="642">
        <f t="shared" si="8"/>
        <v>0</v>
      </c>
      <c r="I44" s="643">
        <f t="shared" si="9"/>
        <v>0</v>
      </c>
      <c r="J44" s="678">
        <f t="shared" si="10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11"/>
        <v>77</v>
      </c>
      <c r="D45" s="642">
        <f t="shared" si="4"/>
        <v>0</v>
      </c>
      <c r="E45" s="677">
        <f t="shared" si="5"/>
        <v>0</v>
      </c>
      <c r="F45" s="680" t="str">
        <f t="shared" si="6"/>
        <v>0</v>
      </c>
      <c r="G45" s="642">
        <f t="shared" si="7"/>
        <v>0</v>
      </c>
      <c r="H45" s="642">
        <f t="shared" si="8"/>
        <v>0</v>
      </c>
      <c r="I45" s="643">
        <f t="shared" si="9"/>
        <v>0</v>
      </c>
      <c r="J45" s="678">
        <f t="shared" si="10"/>
        <v>0</v>
      </c>
    </row>
    <row r="46" spans="1:10" ht="13.5" hidden="1" thickBot="1" x14ac:dyDescent="0.25">
      <c r="A46" s="711">
        <f t="shared" si="3"/>
        <v>0</v>
      </c>
      <c r="B46" s="712"/>
      <c r="C46" s="676">
        <f t="shared" si="11"/>
        <v>77</v>
      </c>
      <c r="D46" s="642">
        <f t="shared" si="4"/>
        <v>0</v>
      </c>
      <c r="E46" s="677">
        <f t="shared" si="5"/>
        <v>0</v>
      </c>
      <c r="F46" s="680" t="str">
        <f t="shared" si="6"/>
        <v>0</v>
      </c>
      <c r="G46" s="642">
        <f t="shared" si="7"/>
        <v>0</v>
      </c>
      <c r="H46" s="642">
        <f t="shared" si="8"/>
        <v>0</v>
      </c>
      <c r="I46" s="643">
        <f t="shared" si="9"/>
        <v>0</v>
      </c>
      <c r="J46" s="678">
        <f>I13</f>
        <v>0</v>
      </c>
    </row>
    <row r="47" spans="1:10" ht="12.75" hidden="1" x14ac:dyDescent="0.2">
      <c r="A47" s="711">
        <f t="shared" si="3"/>
        <v>0</v>
      </c>
      <c r="B47" s="712"/>
      <c r="C47" s="676">
        <f t="shared" si="11"/>
        <v>0</v>
      </c>
      <c r="D47" s="642">
        <f t="shared" si="4"/>
        <v>0</v>
      </c>
      <c r="E47" s="677">
        <f t="shared" si="5"/>
        <v>0</v>
      </c>
      <c r="F47" s="680" t="str">
        <f t="shared" si="6"/>
        <v>0</v>
      </c>
      <c r="G47" s="642" t="str">
        <f t="shared" si="7"/>
        <v>0</v>
      </c>
      <c r="H47" s="642" t="str">
        <f t="shared" si="8"/>
        <v>0</v>
      </c>
      <c r="I47" s="643">
        <f t="shared" si="9"/>
        <v>0</v>
      </c>
      <c r="J47" s="678">
        <f t="shared" si="10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11"/>
        <v>0</v>
      </c>
      <c r="D48" s="642">
        <f t="shared" si="4"/>
        <v>0</v>
      </c>
      <c r="E48" s="677">
        <f t="shared" si="5"/>
        <v>0</v>
      </c>
      <c r="F48" s="680" t="str">
        <f t="shared" si="6"/>
        <v>0</v>
      </c>
      <c r="G48" s="642" t="str">
        <f t="shared" si="7"/>
        <v>0</v>
      </c>
      <c r="H48" s="642" t="str">
        <f t="shared" si="8"/>
        <v>0</v>
      </c>
      <c r="I48" s="643">
        <f t="shared" si="9"/>
        <v>0</v>
      </c>
      <c r="J48" s="678">
        <f t="shared" si="10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11"/>
        <v>0</v>
      </c>
      <c r="D49" s="642">
        <f t="shared" si="4"/>
        <v>0</v>
      </c>
      <c r="E49" s="677">
        <f t="shared" si="5"/>
        <v>0</v>
      </c>
      <c r="F49" s="680" t="str">
        <f t="shared" si="6"/>
        <v>0</v>
      </c>
      <c r="G49" s="642" t="str">
        <f t="shared" si="7"/>
        <v>0</v>
      </c>
      <c r="H49" s="642" t="str">
        <f t="shared" si="8"/>
        <v>0</v>
      </c>
      <c r="I49" s="643">
        <f t="shared" si="9"/>
        <v>0</v>
      </c>
      <c r="J49" s="678">
        <f t="shared" si="10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11"/>
        <v>0</v>
      </c>
      <c r="D50" s="642">
        <f t="shared" si="4"/>
        <v>0</v>
      </c>
      <c r="E50" s="677">
        <f t="shared" si="5"/>
        <v>0</v>
      </c>
      <c r="F50" s="680" t="str">
        <f t="shared" si="6"/>
        <v>0</v>
      </c>
      <c r="G50" s="642" t="str">
        <f t="shared" si="7"/>
        <v>0</v>
      </c>
      <c r="H50" s="642" t="str">
        <f t="shared" si="8"/>
        <v>0</v>
      </c>
      <c r="I50" s="643">
        <f t="shared" si="9"/>
        <v>0</v>
      </c>
      <c r="J50" s="678">
        <f t="shared" si="10"/>
        <v>0</v>
      </c>
    </row>
    <row r="51" spans="1:10" ht="27.75" hidden="1" customHeight="1" x14ac:dyDescent="0.2">
      <c r="A51" s="773">
        <f t="shared" si="3"/>
        <v>0</v>
      </c>
      <c r="B51" s="774"/>
      <c r="C51" s="676">
        <f t="shared" si="11"/>
        <v>0</v>
      </c>
      <c r="D51" s="642">
        <f>IFERROR(I51-H51-G51,"0")</f>
        <v>0</v>
      </c>
      <c r="E51" s="677">
        <f t="shared" si="5"/>
        <v>0</v>
      </c>
      <c r="F51" s="680" t="str">
        <f t="shared" si="6"/>
        <v>0</v>
      </c>
      <c r="G51" s="642" t="str">
        <f t="shared" si="7"/>
        <v>0</v>
      </c>
      <c r="H51" s="642" t="str">
        <f t="shared" si="8"/>
        <v>0</v>
      </c>
      <c r="I51" s="643">
        <f t="shared" si="9"/>
        <v>0</v>
      </c>
      <c r="J51" s="678">
        <f t="shared" si="10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11"/>
        <v>0</v>
      </c>
      <c r="D52" s="642">
        <f t="shared" si="4"/>
        <v>0</v>
      </c>
      <c r="E52" s="677">
        <f>C52*D52</f>
        <v>0</v>
      </c>
      <c r="F52" s="680" t="str">
        <f t="shared" si="6"/>
        <v>0</v>
      </c>
      <c r="G52" s="642" t="str">
        <f t="shared" si="7"/>
        <v>0</v>
      </c>
      <c r="H52" s="642" t="str">
        <f t="shared" si="8"/>
        <v>0</v>
      </c>
      <c r="I52" s="643">
        <f t="shared" si="9"/>
        <v>0</v>
      </c>
      <c r="J52" s="678">
        <f t="shared" si="10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11"/>
        <v>0</v>
      </c>
      <c r="D53" s="642">
        <f t="shared" si="4"/>
        <v>0</v>
      </c>
      <c r="E53" s="677">
        <f t="shared" si="5"/>
        <v>0</v>
      </c>
      <c r="F53" s="680" t="str">
        <f t="shared" si="6"/>
        <v>0</v>
      </c>
      <c r="G53" s="642" t="str">
        <f t="shared" si="7"/>
        <v>0</v>
      </c>
      <c r="H53" s="642" t="str">
        <f t="shared" si="8"/>
        <v>0</v>
      </c>
      <c r="I53" s="643">
        <f t="shared" si="9"/>
        <v>0</v>
      </c>
      <c r="J53" s="678">
        <f t="shared" si="10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11"/>
        <v>0</v>
      </c>
      <c r="D54" s="642">
        <f t="shared" si="4"/>
        <v>0</v>
      </c>
      <c r="E54" s="677">
        <f t="shared" si="5"/>
        <v>0</v>
      </c>
      <c r="F54" s="680" t="str">
        <f t="shared" si="6"/>
        <v>0</v>
      </c>
      <c r="G54" s="642" t="str">
        <f t="shared" si="7"/>
        <v>0</v>
      </c>
      <c r="H54" s="642" t="str">
        <f t="shared" si="8"/>
        <v>0</v>
      </c>
      <c r="I54" s="643">
        <f t="shared" si="9"/>
        <v>0</v>
      </c>
      <c r="J54" s="678">
        <f t="shared" si="10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11"/>
        <v>0</v>
      </c>
      <c r="D55" s="642">
        <f t="shared" si="4"/>
        <v>0</v>
      </c>
      <c r="E55" s="677">
        <f t="shared" si="5"/>
        <v>0</v>
      </c>
      <c r="F55" s="680" t="str">
        <f t="shared" si="6"/>
        <v>0</v>
      </c>
      <c r="G55" s="642" t="str">
        <f t="shared" si="7"/>
        <v>0</v>
      </c>
      <c r="H55" s="642" t="str">
        <f t="shared" si="8"/>
        <v>0</v>
      </c>
      <c r="I55" s="643">
        <f t="shared" si="9"/>
        <v>0</v>
      </c>
      <c r="J55" s="678">
        <f t="shared" si="10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11"/>
        <v>0</v>
      </c>
      <c r="D56" s="642">
        <f t="shared" si="4"/>
        <v>0</v>
      </c>
      <c r="E56" s="677">
        <f t="shared" si="5"/>
        <v>0</v>
      </c>
      <c r="F56" s="680" t="str">
        <f t="shared" si="6"/>
        <v>0</v>
      </c>
      <c r="G56" s="642" t="str">
        <f t="shared" si="7"/>
        <v>0</v>
      </c>
      <c r="H56" s="642" t="str">
        <f t="shared" si="8"/>
        <v>0</v>
      </c>
      <c r="I56" s="643">
        <f t="shared" si="9"/>
        <v>0</v>
      </c>
      <c r="J56" s="684">
        <f t="shared" si="10"/>
        <v>0</v>
      </c>
    </row>
    <row r="57" spans="1:10" ht="13.5" thickBot="1" x14ac:dyDescent="0.25">
      <c r="A57" s="771" t="s">
        <v>8</v>
      </c>
      <c r="B57" s="772"/>
      <c r="C57" s="644">
        <f t="shared" ref="C57" si="12">E24</f>
        <v>2028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4" t="s">
        <v>241</v>
      </c>
      <c r="B1" s="794"/>
      <c r="C1" s="794"/>
      <c r="D1" s="794"/>
      <c r="E1" s="794"/>
      <c r="F1" s="794"/>
      <c r="G1" s="344"/>
      <c r="H1" s="315"/>
      <c r="I1" s="315"/>
      <c r="J1" s="315"/>
      <c r="K1" s="315"/>
    </row>
    <row r="2" spans="1:14" s="365" customFormat="1" ht="45" customHeight="1" x14ac:dyDescent="0.25">
      <c r="A2" s="795" t="s">
        <v>196</v>
      </c>
      <c r="B2" s="796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2" t="s">
        <v>34</v>
      </c>
      <c r="B4" s="783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2" t="s">
        <v>35</v>
      </c>
      <c r="B5" s="783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2" t="s">
        <v>36</v>
      </c>
      <c r="B6" s="783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2" t="s">
        <v>37</v>
      </c>
      <c r="B7" s="79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2" t="s">
        <v>210</v>
      </c>
      <c r="B9" s="783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2" t="s">
        <v>211</v>
      </c>
      <c r="B10" s="783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2" t="s">
        <v>212</v>
      </c>
      <c r="B11" s="783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4" t="s">
        <v>191</v>
      </c>
      <c r="B15" s="785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4" t="s">
        <v>192</v>
      </c>
      <c r="B16" s="785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4" t="s">
        <v>193</v>
      </c>
      <c r="B17" s="785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6" t="s">
        <v>8</v>
      </c>
      <c r="B18" s="787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2" t="s">
        <v>52</v>
      </c>
      <c r="B24" s="783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8"/>
      <c r="B26" s="789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8" t="s">
        <v>8</v>
      </c>
      <c r="B27" s="789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0" t="s">
        <v>58</v>
      </c>
      <c r="B41" s="791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5" t="s">
        <v>59</v>
      </c>
      <c r="B42" s="776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5" t="s">
        <v>60</v>
      </c>
      <c r="B44" s="776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7" t="s">
        <v>24</v>
      </c>
      <c r="B45" s="778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7" t="s">
        <v>26</v>
      </c>
      <c r="B46" s="778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9" t="s">
        <v>27</v>
      </c>
      <c r="B47" s="780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1"/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4" t="s">
        <v>209</v>
      </c>
      <c r="B1" s="794"/>
      <c r="C1" s="794"/>
      <c r="D1" s="794"/>
      <c r="E1" s="794"/>
      <c r="F1" s="794"/>
      <c r="G1" s="344"/>
      <c r="H1" s="315"/>
      <c r="I1" s="315"/>
      <c r="J1" s="315"/>
      <c r="K1" s="315"/>
    </row>
    <row r="2" spans="1:15" s="365" customFormat="1" ht="41.25" customHeight="1" x14ac:dyDescent="0.25">
      <c r="A2" s="797" t="s">
        <v>28</v>
      </c>
      <c r="B2" s="797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3" t="s">
        <v>34</v>
      </c>
      <c r="B4" s="783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3" t="s">
        <v>35</v>
      </c>
      <c r="B5" s="783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3" t="s">
        <v>36</v>
      </c>
      <c r="B6" s="783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3" t="s">
        <v>37</v>
      </c>
      <c r="B7" s="79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9" t="s">
        <v>213</v>
      </c>
      <c r="B9" s="80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9" t="s">
        <v>214</v>
      </c>
      <c r="B10" s="800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9" t="s">
        <v>215</v>
      </c>
      <c r="B11" s="800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9" t="s">
        <v>216</v>
      </c>
      <c r="B12" s="800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9" t="s">
        <v>220</v>
      </c>
      <c r="B13" s="800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9" t="s">
        <v>221</v>
      </c>
      <c r="B14" s="800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9" t="s">
        <v>217</v>
      </c>
      <c r="B15" s="800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9" t="s">
        <v>218</v>
      </c>
      <c r="B16" s="800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9" t="s">
        <v>219</v>
      </c>
      <c r="B17" s="800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9" t="s">
        <v>8</v>
      </c>
      <c r="B18" s="789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3" t="s">
        <v>52</v>
      </c>
      <c r="B24" s="783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9"/>
      <c r="B26" s="789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9" t="s">
        <v>8</v>
      </c>
      <c r="B27" s="789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8" t="s">
        <v>58</v>
      </c>
      <c r="B43" s="798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8" t="s">
        <v>59</v>
      </c>
      <c r="B44" s="798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8" t="s">
        <v>60</v>
      </c>
      <c r="B46" s="798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8" t="s">
        <v>24</v>
      </c>
      <c r="B47" s="778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8" t="s">
        <v>26</v>
      </c>
      <c r="B48" s="778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8" t="s">
        <v>27</v>
      </c>
      <c r="B49" s="778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1"/>
      <c r="B50" s="781"/>
      <c r="C50" s="781"/>
      <c r="D50" s="781"/>
      <c r="E50" s="781"/>
      <c r="F50" s="781"/>
      <c r="G50" s="781"/>
      <c r="H50" s="781"/>
      <c r="I50" s="781"/>
      <c r="J50" s="781"/>
      <c r="K50" s="781"/>
      <c r="L50" s="781"/>
      <c r="M50" s="781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1" t="s">
        <v>205</v>
      </c>
      <c r="B1" s="801"/>
      <c r="C1" s="801"/>
      <c r="D1" s="801"/>
      <c r="E1" s="801"/>
      <c r="F1" s="801"/>
      <c r="G1" s="555"/>
      <c r="H1" s="555"/>
    </row>
    <row r="2" spans="1:13" s="196" customFormat="1" ht="60" customHeight="1" x14ac:dyDescent="0.25">
      <c r="A2" s="802" t="s">
        <v>196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3" t="s">
        <v>34</v>
      </c>
      <c r="B4" s="783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3" t="s">
        <v>35</v>
      </c>
      <c r="B5" s="783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3" t="s">
        <v>36</v>
      </c>
      <c r="B6" s="783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3" t="s">
        <v>37</v>
      </c>
      <c r="B7" s="79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3"/>
      <c r="B11" s="783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3"/>
      <c r="B12" s="783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9" t="s">
        <v>8</v>
      </c>
      <c r="B14" s="789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3" t="s">
        <v>52</v>
      </c>
      <c r="B20" s="783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9"/>
      <c r="B22" s="789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9" t="s">
        <v>8</v>
      </c>
      <c r="B23" s="789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4" t="s">
        <v>58</v>
      </c>
      <c r="B39" s="804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8" t="s">
        <v>59</v>
      </c>
      <c r="B40" s="798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8" t="s">
        <v>60</v>
      </c>
      <c r="B42" s="798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8" t="s">
        <v>24</v>
      </c>
      <c r="B43" s="778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8" t="s">
        <v>26</v>
      </c>
      <c r="B44" s="778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8" t="s">
        <v>27</v>
      </c>
      <c r="B45" s="778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7" t="s">
        <v>204</v>
      </c>
      <c r="B1" s="807"/>
      <c r="C1" s="807"/>
      <c r="D1" s="807"/>
      <c r="E1" s="807"/>
      <c r="F1" s="807"/>
      <c r="G1" s="390"/>
      <c r="H1" s="390"/>
    </row>
    <row r="2" spans="1:16" s="196" customFormat="1" ht="51" customHeight="1" x14ac:dyDescent="0.25">
      <c r="A2" s="808" t="s">
        <v>196</v>
      </c>
      <c r="B2" s="809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2" t="s">
        <v>34</v>
      </c>
      <c r="B4" s="783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2" t="s">
        <v>35</v>
      </c>
      <c r="B5" s="783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2" t="s">
        <v>36</v>
      </c>
      <c r="B6" s="783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2" t="s">
        <v>37</v>
      </c>
      <c r="B7" s="79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2"/>
      <c r="B11" s="783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2"/>
      <c r="B12" s="783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8" t="s">
        <v>8</v>
      </c>
      <c r="B14" s="789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2" t="s">
        <v>52</v>
      </c>
      <c r="B20" s="783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8"/>
      <c r="B22" s="789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8" t="s">
        <v>8</v>
      </c>
      <c r="B23" s="789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5" t="s">
        <v>58</v>
      </c>
      <c r="B39" s="804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6" t="s">
        <v>59</v>
      </c>
      <c r="B40" s="798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6" t="s">
        <v>60</v>
      </c>
      <c r="B42" s="798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7" t="s">
        <v>24</v>
      </c>
      <c r="B43" s="778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7" t="s">
        <v>26</v>
      </c>
      <c r="B44" s="778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9" t="s">
        <v>27</v>
      </c>
      <c r="B45" s="780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5" t="s">
        <v>28</v>
      </c>
      <c r="B2" s="815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3" t="s">
        <v>34</v>
      </c>
      <c r="B4" s="783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3" t="s">
        <v>35</v>
      </c>
      <c r="B5" s="783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3" t="s">
        <v>36</v>
      </c>
      <c r="B6" s="783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4" t="s">
        <v>37</v>
      </c>
      <c r="B7" s="814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0" t="s">
        <v>182</v>
      </c>
      <c r="B10" s="811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0" t="s">
        <v>183</v>
      </c>
      <c r="B11" s="811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0" t="s">
        <v>184</v>
      </c>
      <c r="B12" s="811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0" t="s">
        <v>185</v>
      </c>
      <c r="B13" s="811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0" t="s">
        <v>186</v>
      </c>
      <c r="B14" s="811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0" t="s">
        <v>187</v>
      </c>
      <c r="B15" s="811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0" t="s">
        <v>188</v>
      </c>
      <c r="B16" s="811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0" t="s">
        <v>189</v>
      </c>
      <c r="B17" s="811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3" t="s">
        <v>8</v>
      </c>
      <c r="B19" s="813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4" t="s">
        <v>52</v>
      </c>
      <c r="B25" s="814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9"/>
      <c r="B27" s="789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3" t="s">
        <v>8</v>
      </c>
      <c r="B28" s="81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4" t="s">
        <v>58</v>
      </c>
      <c r="B44" s="804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8" t="s">
        <v>59</v>
      </c>
      <c r="B45" s="798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8" t="s">
        <v>60</v>
      </c>
      <c r="B47" s="798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2" t="s">
        <v>24</v>
      </c>
      <c r="B48" s="812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2" t="s">
        <v>26</v>
      </c>
      <c r="B49" s="812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2" t="s">
        <v>27</v>
      </c>
      <c r="B50" s="812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5" t="s">
        <v>28</v>
      </c>
      <c r="B2" s="815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3" t="s">
        <v>34</v>
      </c>
      <c r="B4" s="783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3" t="s">
        <v>35</v>
      </c>
      <c r="B5" s="783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3" t="s">
        <v>36</v>
      </c>
      <c r="B6" s="783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4" t="s">
        <v>37</v>
      </c>
      <c r="B7" s="814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0" t="s">
        <v>182</v>
      </c>
      <c r="B10" s="811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0" t="s">
        <v>183</v>
      </c>
      <c r="B11" s="811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0" t="s">
        <v>184</v>
      </c>
      <c r="B12" s="811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0" t="s">
        <v>185</v>
      </c>
      <c r="B13" s="811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0" t="s">
        <v>186</v>
      </c>
      <c r="B14" s="811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0" t="s">
        <v>187</v>
      </c>
      <c r="B15" s="811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0" t="s">
        <v>188</v>
      </c>
      <c r="B16" s="811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0" t="s">
        <v>189</v>
      </c>
      <c r="B17" s="811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3" t="s">
        <v>8</v>
      </c>
      <c r="B19" s="813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4" t="s">
        <v>52</v>
      </c>
      <c r="B25" s="814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9"/>
      <c r="B27" s="789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3" t="s">
        <v>8</v>
      </c>
      <c r="B28" s="81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4" t="s">
        <v>58</v>
      </c>
      <c r="B44" s="804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8" t="s">
        <v>59</v>
      </c>
      <c r="B45" s="798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8" t="s">
        <v>60</v>
      </c>
      <c r="B47" s="798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2" t="s">
        <v>24</v>
      </c>
      <c r="B48" s="812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2" t="s">
        <v>26</v>
      </c>
      <c r="B49" s="812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2" t="s">
        <v>27</v>
      </c>
      <c r="B50" s="812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2" t="s">
        <v>206</v>
      </c>
      <c r="B1" s="822"/>
      <c r="C1" s="822"/>
      <c r="D1" s="822"/>
      <c r="E1" s="822"/>
      <c r="F1" s="822"/>
      <c r="G1" s="410"/>
      <c r="H1" s="410"/>
      <c r="I1" s="410"/>
      <c r="J1" s="410"/>
    </row>
    <row r="2" spans="1:13" s="414" customFormat="1" ht="75" customHeight="1" x14ac:dyDescent="0.25">
      <c r="A2" s="823" t="s">
        <v>28</v>
      </c>
      <c r="B2" s="823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9" t="s">
        <v>34</v>
      </c>
      <c r="B4" s="819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9" t="s">
        <v>35</v>
      </c>
      <c r="B5" s="819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9" t="s">
        <v>36</v>
      </c>
      <c r="B6" s="819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9" t="s">
        <v>37</v>
      </c>
      <c r="B7" s="81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9">
        <v>7</v>
      </c>
      <c r="B15" s="819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9">
        <v>8</v>
      </c>
      <c r="B16" s="819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9">
        <v>9</v>
      </c>
      <c r="B17" s="819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0" t="s">
        <v>8</v>
      </c>
      <c r="B18" s="820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9" t="s">
        <v>52</v>
      </c>
      <c r="B24" s="819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0"/>
      <c r="B26" s="820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0" t="s">
        <v>8</v>
      </c>
      <c r="B27" s="820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1" t="s">
        <v>58</v>
      </c>
      <c r="B43" s="821"/>
      <c r="C43" s="436"/>
      <c r="D43" s="436"/>
      <c r="E43" s="456">
        <f>F18+E34</f>
        <v>200024.15987088002</v>
      </c>
    </row>
    <row r="44" spans="1:13" hidden="1" x14ac:dyDescent="0.2">
      <c r="A44" s="816" t="s">
        <v>59</v>
      </c>
      <c r="B44" s="816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6" t="s">
        <v>60</v>
      </c>
      <c r="B46" s="816"/>
      <c r="C46" s="443"/>
      <c r="D46" s="443"/>
      <c r="E46" s="457">
        <f>E44/(1-B40)</f>
        <v>218964.59755980299</v>
      </c>
    </row>
    <row r="47" spans="1:13" s="459" customFormat="1" x14ac:dyDescent="0.2">
      <c r="A47" s="817" t="s">
        <v>24</v>
      </c>
      <c r="B47" s="817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7" t="s">
        <v>26</v>
      </c>
      <c r="B48" s="817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7" t="s">
        <v>27</v>
      </c>
      <c r="B49" s="817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8"/>
      <c r="B50" s="818"/>
      <c r="C50" s="818"/>
      <c r="D50" s="818"/>
      <c r="E50" s="818"/>
      <c r="F50" s="818"/>
      <c r="G50" s="818"/>
      <c r="H50" s="818"/>
      <c r="I50" s="818"/>
      <c r="J50" s="818"/>
      <c r="K50" s="818"/>
      <c r="L50" s="818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7" t="s">
        <v>206</v>
      </c>
      <c r="B1" s="807"/>
      <c r="C1" s="807"/>
      <c r="D1" s="807"/>
      <c r="E1" s="807"/>
      <c r="F1" s="807"/>
      <c r="G1" s="390"/>
      <c r="H1" s="390"/>
      <c r="I1" s="390"/>
      <c r="J1" s="390"/>
    </row>
    <row r="2" spans="1:14" s="196" customFormat="1" ht="75" customHeight="1" x14ac:dyDescent="0.25">
      <c r="A2" s="803" t="s">
        <v>28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3" t="s">
        <v>34</v>
      </c>
      <c r="B4" s="783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3" t="s">
        <v>35</v>
      </c>
      <c r="B5" s="783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3" t="s">
        <v>36</v>
      </c>
      <c r="B6" s="783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3" t="s">
        <v>37</v>
      </c>
      <c r="B7" s="79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3">
        <v>7</v>
      </c>
      <c r="B15" s="783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3">
        <v>8</v>
      </c>
      <c r="B16" s="783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3">
        <v>9</v>
      </c>
      <c r="B17" s="783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9" t="s">
        <v>8</v>
      </c>
      <c r="B18" s="789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3" t="s">
        <v>52</v>
      </c>
      <c r="B24" s="783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9"/>
      <c r="B26" s="789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9" t="s">
        <v>8</v>
      </c>
      <c r="B27" s="789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4" t="s">
        <v>58</v>
      </c>
      <c r="B43" s="804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8" t="s">
        <v>59</v>
      </c>
      <c r="B44" s="798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8" t="s">
        <v>60</v>
      </c>
      <c r="B46" s="798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8" t="s">
        <v>24</v>
      </c>
      <c r="B47" s="778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8" t="s">
        <v>26</v>
      </c>
      <c r="B48" s="778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8" t="s">
        <v>27</v>
      </c>
      <c r="B49" s="778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4"/>
      <c r="B50" s="824"/>
      <c r="C50" s="824"/>
      <c r="D50" s="824"/>
      <c r="E50" s="824"/>
      <c r="F50" s="824"/>
      <c r="G50" s="824"/>
      <c r="H50" s="824"/>
      <c r="I50" s="824"/>
      <c r="J50" s="824"/>
      <c r="K50" s="824"/>
      <c r="L50" s="824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7" t="s">
        <v>208</v>
      </c>
      <c r="B1" s="807"/>
      <c r="C1" s="807"/>
      <c r="D1" s="807"/>
      <c r="E1" s="807"/>
      <c r="F1" s="807"/>
      <c r="G1" s="390"/>
      <c r="H1" s="390"/>
      <c r="I1" s="390"/>
      <c r="J1" s="390"/>
    </row>
    <row r="2" spans="1:15" s="196" customFormat="1" ht="74.25" customHeight="1" x14ac:dyDescent="0.25">
      <c r="A2" s="825" t="s">
        <v>28</v>
      </c>
      <c r="B2" s="809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2" t="s">
        <v>34</v>
      </c>
      <c r="B4" s="783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2" t="s">
        <v>35</v>
      </c>
      <c r="B5" s="783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2" t="s">
        <v>36</v>
      </c>
      <c r="B6" s="783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2" t="s">
        <v>37</v>
      </c>
      <c r="B7" s="793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6" t="s">
        <v>8</v>
      </c>
      <c r="B20" s="787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2" t="s">
        <v>52</v>
      </c>
      <c r="B26" s="783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8"/>
      <c r="B28" s="789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8" t="s">
        <v>8</v>
      </c>
      <c r="B29" s="789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5" t="s">
        <v>58</v>
      </c>
      <c r="B45" s="804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6" t="s">
        <v>59</v>
      </c>
      <c r="B46" s="798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6" t="s">
        <v>60</v>
      </c>
      <c r="B48" s="798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7" t="s">
        <v>24</v>
      </c>
      <c r="B49" s="778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7" t="s">
        <v>26</v>
      </c>
      <c r="B50" s="778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9" t="s">
        <v>27</v>
      </c>
      <c r="B51" s="780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8" t="s">
        <v>207</v>
      </c>
      <c r="B1" s="828"/>
      <c r="C1" s="828"/>
      <c r="D1" s="828"/>
      <c r="E1" s="828"/>
      <c r="F1" s="828"/>
      <c r="G1" s="475"/>
      <c r="H1" s="475"/>
      <c r="I1" s="475"/>
      <c r="J1" s="475"/>
    </row>
    <row r="2" spans="1:17" s="471" customFormat="1" ht="62.25" customHeight="1" x14ac:dyDescent="0.25">
      <c r="A2" s="823" t="s">
        <v>28</v>
      </c>
      <c r="B2" s="823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9" t="s">
        <v>34</v>
      </c>
      <c r="B4" s="819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9" t="s">
        <v>35</v>
      </c>
      <c r="B5" s="819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9" t="s">
        <v>36</v>
      </c>
      <c r="B6" s="819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9" t="s">
        <v>37</v>
      </c>
      <c r="B7" s="81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7" t="s">
        <v>240</v>
      </c>
      <c r="B16" s="827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7" t="s">
        <v>243</v>
      </c>
      <c r="B18" s="827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0" t="s">
        <v>8</v>
      </c>
      <c r="B20" s="820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9" t="s">
        <v>52</v>
      </c>
      <c r="B26" s="819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0"/>
      <c r="B28" s="820"/>
      <c r="G28" s="415"/>
      <c r="H28" s="415"/>
      <c r="I28" s="415"/>
      <c r="J28" s="415"/>
    </row>
    <row r="29" spans="1:17" hidden="1" x14ac:dyDescent="0.2">
      <c r="A29" s="820" t="s">
        <v>8</v>
      </c>
      <c r="B29" s="820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6" t="s">
        <v>58</v>
      </c>
      <c r="B45" s="816"/>
      <c r="E45" s="457">
        <f>F20+E36</f>
        <v>300357.34586937481</v>
      </c>
    </row>
    <row r="46" spans="1:19" hidden="1" x14ac:dyDescent="0.2">
      <c r="A46" s="816" t="s">
        <v>59</v>
      </c>
      <c r="B46" s="816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6" t="s">
        <v>60</v>
      </c>
      <c r="B48" s="816"/>
      <c r="E48" s="457">
        <f>E46/(1-B42)</f>
        <v>328797.79097154021</v>
      </c>
    </row>
    <row r="49" spans="1:13" s="485" customFormat="1" ht="8.1" customHeight="1" x14ac:dyDescent="0.2">
      <c r="A49" s="817" t="s">
        <v>24</v>
      </c>
      <c r="B49" s="817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7" t="s">
        <v>26</v>
      </c>
      <c r="B50" s="817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7" t="s">
        <v>27</v>
      </c>
      <c r="B51" s="817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6"/>
      <c r="B52" s="826"/>
      <c r="C52" s="826"/>
      <c r="D52" s="826"/>
      <c r="E52" s="826"/>
      <c r="F52" s="826"/>
      <c r="G52" s="826"/>
      <c r="H52" s="826"/>
      <c r="I52" s="826"/>
      <c r="J52" s="826"/>
      <c r="K52" s="826"/>
      <c r="L52" s="826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2" t="s">
        <v>165</v>
      </c>
      <c r="B1" s="832"/>
      <c r="C1" s="832"/>
      <c r="D1" s="832"/>
      <c r="E1" s="832"/>
      <c r="F1" s="832"/>
    </row>
    <row r="2" spans="1:11" s="248" customFormat="1" ht="22.5" customHeight="1" x14ac:dyDescent="0.25">
      <c r="A2" s="829" t="s">
        <v>28</v>
      </c>
      <c r="B2" s="829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3" t="s">
        <v>164</v>
      </c>
      <c r="B3" s="834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9" t="s">
        <v>166</v>
      </c>
      <c r="B4" s="829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0" t="s">
        <v>169</v>
      </c>
      <c r="B5" s="831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3" t="s">
        <v>8</v>
      </c>
      <c r="B9" s="834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5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9" t="s">
        <v>58</v>
      </c>
      <c r="B25" s="839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40" t="s">
        <v>22</v>
      </c>
      <c r="B26" s="840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1" t="s">
        <v>60</v>
      </c>
      <c r="B27" s="841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6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6" t="s">
        <v>26</v>
      </c>
      <c r="B29" s="836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7" t="s">
        <v>157</v>
      </c>
      <c r="B30" s="838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2" t="s">
        <v>173</v>
      </c>
      <c r="B1" s="832"/>
      <c r="C1" s="832"/>
      <c r="D1" s="832"/>
      <c r="E1" s="832"/>
      <c r="F1" s="832"/>
    </row>
    <row r="2" spans="1:13" s="248" customFormat="1" ht="22.5" customHeight="1" x14ac:dyDescent="0.25">
      <c r="A2" s="829" t="s">
        <v>28</v>
      </c>
      <c r="B2" s="829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3" t="s">
        <v>164</v>
      </c>
      <c r="B3" s="834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9" t="s">
        <v>166</v>
      </c>
      <c r="B4" s="829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4" t="s">
        <v>174</v>
      </c>
      <c r="B5" s="845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3" t="s">
        <v>8</v>
      </c>
      <c r="B9" s="834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3" t="s">
        <v>178</v>
      </c>
      <c r="I15" s="842" t="s">
        <v>177</v>
      </c>
      <c r="J15" s="842"/>
    </row>
    <row r="16" spans="1:13" ht="9" customHeight="1" x14ac:dyDescent="0.25">
      <c r="A16" s="264"/>
      <c r="B16" s="258"/>
      <c r="C16" s="257"/>
      <c r="D16" s="257"/>
      <c r="E16" s="244"/>
      <c r="F16" s="244"/>
      <c r="H16" s="843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5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9" t="s">
        <v>58</v>
      </c>
      <c r="B25" s="839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40" t="s">
        <v>22</v>
      </c>
      <c r="B26" s="840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1" t="s">
        <v>60</v>
      </c>
      <c r="B27" s="841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6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6" t="s">
        <v>26</v>
      </c>
      <c r="B29" s="836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7" t="s">
        <v>157</v>
      </c>
      <c r="B30" s="838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2" t="s">
        <v>173</v>
      </c>
      <c r="B1" s="832"/>
      <c r="C1" s="832"/>
      <c r="D1" s="832"/>
      <c r="E1" s="832"/>
      <c r="F1" s="832"/>
    </row>
    <row r="2" spans="1:13" s="248" customFormat="1" ht="22.5" customHeight="1" x14ac:dyDescent="0.25">
      <c r="A2" s="846" t="s">
        <v>28</v>
      </c>
      <c r="B2" s="84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3" t="s">
        <v>164</v>
      </c>
      <c r="B3" s="834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6" t="s">
        <v>166</v>
      </c>
      <c r="B4" s="84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4" t="s">
        <v>174</v>
      </c>
      <c r="B5" s="845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3" t="s">
        <v>8</v>
      </c>
      <c r="B9" s="834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5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9" t="s">
        <v>58</v>
      </c>
      <c r="B25" s="848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9" t="s">
        <v>22</v>
      </c>
      <c r="B26" s="850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3" t="s">
        <v>60</v>
      </c>
      <c r="B27" s="834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7" t="s">
        <v>24</v>
      </c>
      <c r="B28" s="83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7" t="s">
        <v>26</v>
      </c>
      <c r="B29" s="838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7" t="s">
        <v>157</v>
      </c>
      <c r="B30" s="838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2024-05-21T14:07:57Z</dcterms:modified>
  <dc:language>pt-BR</dc:language>
</cp:coreProperties>
</file>